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Οδηγίες" sheetId="9" r:id="rId1"/>
    <sheet name="ΟΞΥ" sheetId="4" r:id="rId2"/>
    <sheet name="ΒΑΣΗ" sheetId="8" r:id="rId3"/>
    <sheet name="αρχείο παράδειγμα" sheetId="10" r:id="rId4"/>
  </sheets>
  <calcPr calcId="145621"/>
</workbook>
</file>

<file path=xl/calcChain.xml><?xml version="1.0" encoding="utf-8"?>
<calcChain xmlns="http://schemas.openxmlformats.org/spreadsheetml/2006/main">
  <c r="H2" i="8" l="1"/>
  <c r="B28" i="8"/>
  <c r="B23" i="8"/>
  <c r="B24" i="8" s="1"/>
  <c r="B22" i="8"/>
  <c r="B21" i="8"/>
  <c r="B25" i="8" s="1"/>
  <c r="B26" i="8" s="1"/>
  <c r="B27" i="8" s="1"/>
  <c r="B22" i="4"/>
  <c r="B23" i="4"/>
  <c r="B24" i="4" l="1"/>
  <c r="H6" i="8"/>
  <c r="E11" i="4"/>
  <c r="B25" i="4" l="1"/>
  <c r="B26" i="4"/>
  <c r="E10" i="8"/>
  <c r="B7" i="8"/>
  <c r="B6" i="8"/>
  <c r="E3" i="8"/>
  <c r="E2" i="8"/>
  <c r="B27" i="4" l="1"/>
  <c r="B28" i="4" s="1"/>
  <c r="H2" i="4" s="1"/>
  <c r="B8" i="8"/>
  <c r="B9" i="8" s="1"/>
  <c r="E4" i="8"/>
  <c r="H4" i="8" s="1"/>
  <c r="B10" i="8"/>
  <c r="B15" i="8" s="1"/>
  <c r="E6" i="8"/>
  <c r="B11" i="8" l="1"/>
  <c r="B12" i="8"/>
  <c r="B14" i="8" s="1"/>
  <c r="E9" i="8"/>
  <c r="E8" i="8"/>
  <c r="E11" i="8" s="1"/>
  <c r="E3" i="4" l="1"/>
  <c r="E2" i="4"/>
  <c r="B7" i="4"/>
  <c r="B6" i="4"/>
  <c r="E4" i="4" l="1"/>
  <c r="H4" i="4" s="1"/>
  <c r="E6" i="4"/>
  <c r="E8" i="4" s="1"/>
  <c r="E12" i="4" s="1"/>
  <c r="B8" i="4"/>
  <c r="E9" i="4" l="1"/>
  <c r="B9" i="4" l="1"/>
  <c r="B10" i="4"/>
  <c r="B13" i="4" s="1"/>
  <c r="B12" i="4" l="1"/>
  <c r="B11" i="4"/>
  <c r="H6" i="4" s="1"/>
  <c r="B16" i="4" l="1"/>
</calcChain>
</file>

<file path=xl/sharedStrings.xml><?xml version="1.0" encoding="utf-8"?>
<sst xmlns="http://schemas.openxmlformats.org/spreadsheetml/2006/main" count="118" uniqueCount="37">
  <si>
    <t>c</t>
  </si>
  <si>
    <t>Ka/c</t>
  </si>
  <si>
    <t>α</t>
  </si>
  <si>
    <t xml:space="preserve">Ka  </t>
  </si>
  <si>
    <t>pH</t>
  </si>
  <si>
    <t>β</t>
  </si>
  <si>
    <t>γ</t>
  </si>
  <si>
    <t>x αποδεκτό</t>
  </si>
  <si>
    <r>
      <t>[Η</t>
    </r>
    <r>
      <rPr>
        <vertAlign val="subscript"/>
        <sz val="11"/>
        <color theme="1"/>
        <rFont val="Tahoma"/>
        <family val="2"/>
      </rPr>
      <t>3</t>
    </r>
    <r>
      <rPr>
        <sz val="11"/>
        <color theme="1"/>
        <rFont val="Tahoma"/>
        <family val="2"/>
      </rPr>
      <t>Ο</t>
    </r>
    <r>
      <rPr>
        <vertAlign val="superscript"/>
        <sz val="11"/>
        <color theme="1"/>
        <rFont val="Tahoma"/>
        <family val="2"/>
      </rPr>
      <t>+</t>
    </r>
    <r>
      <rPr>
        <sz val="11"/>
        <color theme="1"/>
        <rFont val="Tahoma"/>
        <family val="2"/>
      </rPr>
      <t>]</t>
    </r>
  </si>
  <si>
    <r>
      <t>αx</t>
    </r>
    <r>
      <rPr>
        <vertAlign val="superscript"/>
        <sz val="11"/>
        <color theme="0"/>
        <rFont val="Tahoma"/>
        <family val="2"/>
      </rPr>
      <t>2</t>
    </r>
    <r>
      <rPr>
        <sz val="11"/>
        <color theme="0"/>
        <rFont val="Tahoma"/>
        <family val="2"/>
      </rPr>
      <t xml:space="preserve"> + βx + γ = 0</t>
    </r>
  </si>
  <si>
    <t>% σφάλμα pH</t>
  </si>
  <si>
    <t>Διακρίνουσα Δ</t>
  </si>
  <si>
    <t>Ρίζα Δ</t>
  </si>
  <si>
    <t>Δεν ισχύουν οι προσεγγίσεις του σχολικού βιβλίου</t>
  </si>
  <si>
    <r>
      <t>K</t>
    </r>
    <r>
      <rPr>
        <vertAlign val="subscript"/>
        <sz val="11"/>
        <color theme="1"/>
        <rFont val="Tahoma"/>
        <family val="2"/>
      </rPr>
      <t>a</t>
    </r>
    <r>
      <rPr>
        <sz val="11"/>
        <color theme="1"/>
        <rFont val="Tahoma"/>
        <family val="2"/>
      </rPr>
      <t xml:space="preserve">  </t>
    </r>
  </si>
  <si>
    <t>Ισχύουν οι προσεγγίσεις του σχολικού βιβλίου</t>
  </si>
  <si>
    <r>
      <t>[Η</t>
    </r>
    <r>
      <rPr>
        <b/>
        <vertAlign val="subscript"/>
        <sz val="11"/>
        <color theme="1"/>
        <rFont val="Tahoma"/>
        <family val="2"/>
      </rPr>
      <t>3</t>
    </r>
    <r>
      <rPr>
        <b/>
        <sz val="11"/>
        <color theme="1"/>
        <rFont val="Tahoma"/>
        <family val="2"/>
      </rPr>
      <t>Ο</t>
    </r>
    <r>
      <rPr>
        <b/>
        <vertAlign val="superscript"/>
        <sz val="11"/>
        <color theme="1"/>
        <rFont val="Tahoma"/>
        <family val="2"/>
      </rPr>
      <t>+</t>
    </r>
    <r>
      <rPr>
        <b/>
        <sz val="11"/>
        <color theme="1"/>
        <rFont val="Tahoma"/>
        <family val="2"/>
      </rPr>
      <t>]</t>
    </r>
  </si>
  <si>
    <t>με προσέγγιση</t>
  </si>
  <si>
    <t>χωρίς προσέγγιση</t>
  </si>
  <si>
    <t>Έλεγχος !</t>
  </si>
  <si>
    <t>Δοκιμάστε με δικές σας τιμές ή με τις παρακάτω έτοιμες</t>
  </si>
  <si>
    <t>Z</t>
  </si>
  <si>
    <r>
      <t>K</t>
    </r>
    <r>
      <rPr>
        <vertAlign val="subscript"/>
        <sz val="11"/>
        <color theme="1"/>
        <rFont val="Tahoma"/>
        <family val="2"/>
      </rPr>
      <t>b</t>
    </r>
    <r>
      <rPr>
        <sz val="11"/>
        <color theme="1"/>
        <rFont val="Tahoma"/>
        <family val="2"/>
      </rPr>
      <t xml:space="preserve"> </t>
    </r>
  </si>
  <si>
    <t>ò</t>
  </si>
  <si>
    <r>
      <t>[OH</t>
    </r>
    <r>
      <rPr>
        <b/>
        <vertAlign val="superscript"/>
        <sz val="11"/>
        <color theme="1"/>
        <rFont val="Tahoma"/>
        <family val="2"/>
      </rPr>
      <t>-</t>
    </r>
    <r>
      <rPr>
        <b/>
        <sz val="11"/>
        <color theme="1"/>
        <rFont val="Tahoma"/>
        <family val="2"/>
      </rPr>
      <t>]</t>
    </r>
  </si>
  <si>
    <t>pOH</t>
  </si>
  <si>
    <r>
      <t>pK</t>
    </r>
    <r>
      <rPr>
        <b/>
        <vertAlign val="subscript"/>
        <sz val="11"/>
        <color theme="1"/>
        <rFont val="Tahoma"/>
        <family val="2"/>
      </rPr>
      <t>w</t>
    </r>
  </si>
  <si>
    <t>(Ισχυρό Οξύ)</t>
  </si>
  <si>
    <t>(Ισχυρή Βάση)</t>
  </si>
  <si>
    <t>Αυτοϊοντισμός του νερού</t>
  </si>
  <si>
    <r>
      <t>[Η</t>
    </r>
    <r>
      <rPr>
        <b/>
        <vertAlign val="subscript"/>
        <sz val="11"/>
        <color theme="1"/>
        <rFont val="Tahoma"/>
        <family val="2"/>
      </rPr>
      <t>3</t>
    </r>
    <r>
      <rPr>
        <b/>
        <sz val="11"/>
        <color theme="1"/>
        <rFont val="Tahoma"/>
        <family val="2"/>
      </rPr>
      <t>Ο</t>
    </r>
    <r>
      <rPr>
        <b/>
        <vertAlign val="superscript"/>
        <sz val="11"/>
        <color theme="1"/>
        <rFont val="Tahoma"/>
        <family val="2"/>
      </rPr>
      <t>+</t>
    </r>
    <r>
      <rPr>
        <b/>
        <sz val="11"/>
        <color theme="1"/>
        <rFont val="Tahoma"/>
        <family val="2"/>
      </rPr>
      <t>] ολικά</t>
    </r>
  </si>
  <si>
    <r>
      <t>[OH</t>
    </r>
    <r>
      <rPr>
        <b/>
        <vertAlign val="superscript"/>
        <sz val="11"/>
        <color theme="1"/>
        <rFont val="Tahoma"/>
        <family val="2"/>
      </rPr>
      <t>-</t>
    </r>
    <r>
      <rPr>
        <b/>
        <sz val="11"/>
        <color theme="1"/>
        <rFont val="Tahoma"/>
        <family val="2"/>
      </rPr>
      <t>] ολικά</t>
    </r>
  </si>
  <si>
    <r>
      <t>[Η</t>
    </r>
    <r>
      <rPr>
        <b/>
        <vertAlign val="subscript"/>
        <sz val="11"/>
        <color theme="1"/>
        <rFont val="Tahoma"/>
        <family val="2"/>
      </rPr>
      <t>3</t>
    </r>
    <r>
      <rPr>
        <b/>
        <sz val="11"/>
        <color theme="1"/>
        <rFont val="Tahoma"/>
        <family val="2"/>
      </rPr>
      <t>Ο</t>
    </r>
    <r>
      <rPr>
        <b/>
        <vertAlign val="superscript"/>
        <sz val="11"/>
        <color theme="1"/>
        <rFont val="Tahoma"/>
        <family val="2"/>
      </rPr>
      <t>+</t>
    </r>
    <r>
      <rPr>
        <b/>
        <sz val="11"/>
        <color theme="1"/>
        <rFont val="Tahoma"/>
        <family val="2"/>
      </rPr>
      <t>] ≥ 10</t>
    </r>
    <r>
      <rPr>
        <b/>
        <vertAlign val="superscript"/>
        <sz val="11"/>
        <color theme="1"/>
        <rFont val="Tahoma"/>
        <family val="2"/>
      </rPr>
      <t>-6</t>
    </r>
  </si>
  <si>
    <r>
      <t>K</t>
    </r>
    <r>
      <rPr>
        <b/>
        <vertAlign val="subscript"/>
        <sz val="11"/>
        <color theme="1"/>
        <rFont val="Tahoma"/>
        <family val="2"/>
      </rPr>
      <t>a</t>
    </r>
    <r>
      <rPr>
        <b/>
        <sz val="11"/>
        <color theme="1"/>
        <rFont val="Tahoma"/>
        <family val="2"/>
      </rPr>
      <t>/c ≤ 10</t>
    </r>
    <r>
      <rPr>
        <b/>
        <vertAlign val="superscript"/>
        <sz val="11"/>
        <color theme="1"/>
        <rFont val="Tahoma"/>
        <family val="2"/>
      </rPr>
      <t>-2</t>
    </r>
  </si>
  <si>
    <r>
      <t>K</t>
    </r>
    <r>
      <rPr>
        <b/>
        <vertAlign val="subscript"/>
        <sz val="11"/>
        <color theme="1"/>
        <rFont val="Tahoma"/>
        <family val="2"/>
      </rPr>
      <t>b</t>
    </r>
    <r>
      <rPr>
        <b/>
        <sz val="11"/>
        <color theme="1"/>
        <rFont val="Tahoma"/>
        <family val="2"/>
      </rPr>
      <t>/c ≤ 10</t>
    </r>
    <r>
      <rPr>
        <b/>
        <vertAlign val="superscript"/>
        <sz val="11"/>
        <color theme="1"/>
        <rFont val="Tahoma"/>
        <family val="2"/>
      </rPr>
      <t>-2</t>
    </r>
  </si>
  <si>
    <r>
      <t>[OH</t>
    </r>
    <r>
      <rPr>
        <b/>
        <vertAlign val="superscript"/>
        <sz val="11"/>
        <color theme="1"/>
        <rFont val="Tahoma"/>
        <family val="2"/>
      </rPr>
      <t>-</t>
    </r>
    <r>
      <rPr>
        <b/>
        <sz val="11"/>
        <color theme="1"/>
        <rFont val="Tahoma"/>
        <family val="2"/>
      </rPr>
      <t>] ≥ 10</t>
    </r>
    <r>
      <rPr>
        <b/>
        <vertAlign val="superscript"/>
        <sz val="11"/>
        <color theme="1"/>
        <rFont val="Tahoma"/>
        <family val="2"/>
      </rPr>
      <t>-6</t>
    </r>
  </si>
  <si>
    <t>https://drive.google.com/file/d/1ZlkY5bcx-YfXb-Dmk4M4Vp0Ue4n5_1Ni/view?usp=sharing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</si>
</sst>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0"/>
    <numFmt numFmtId="165" formatCode="0.000"/>
    <numFmt numFmtId="166" formatCode="0.000E+00"/>
    <numFmt numFmtId="167" formatCode="0.0000E+00"/>
    <numFmt numFmtId="168" formatCode="0.000%"/>
    <numFmt numFmtId="169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2060"/>
      <name val="Tahoma"/>
      <family val="2"/>
    </font>
    <font>
      <sz val="11"/>
      <name val="Tahoma"/>
      <family val="2"/>
    </font>
    <font>
      <sz val="11"/>
      <color theme="1"/>
      <name val="Tahoma"/>
      <family val="2"/>
    </font>
    <font>
      <sz val="11"/>
      <color theme="0"/>
      <name val="Tahoma"/>
      <family val="2"/>
    </font>
    <font>
      <b/>
      <sz val="11"/>
      <color theme="1"/>
      <name val="Tahoma"/>
      <family val="2"/>
    </font>
    <font>
      <sz val="11"/>
      <color rgb="FF002060"/>
      <name val="Tahoma"/>
      <family val="2"/>
    </font>
    <font>
      <sz val="11"/>
      <color indexed="9"/>
      <name val="Tahoma"/>
      <family val="2"/>
    </font>
    <font>
      <vertAlign val="subscript"/>
      <sz val="11"/>
      <color theme="1"/>
      <name val="Tahoma"/>
      <family val="2"/>
    </font>
    <font>
      <vertAlign val="superscript"/>
      <sz val="11"/>
      <color theme="1"/>
      <name val="Tahoma"/>
      <family val="2"/>
    </font>
    <font>
      <b/>
      <sz val="11"/>
      <color rgb="FFFFFF00"/>
      <name val="Tahoma"/>
      <family val="2"/>
    </font>
    <font>
      <vertAlign val="superscript"/>
      <sz val="11"/>
      <color theme="0"/>
      <name val="Tahoma"/>
      <family val="2"/>
    </font>
    <font>
      <b/>
      <vertAlign val="subscript"/>
      <sz val="11"/>
      <color theme="1"/>
      <name val="Tahoma"/>
      <family val="2"/>
    </font>
    <font>
      <b/>
      <vertAlign val="superscript"/>
      <sz val="11"/>
      <color theme="1"/>
      <name val="Tahoma"/>
      <family val="2"/>
    </font>
    <font>
      <sz val="9"/>
      <color theme="1"/>
      <name val="Tahoma"/>
      <family val="2"/>
    </font>
    <font>
      <sz val="36"/>
      <color theme="1"/>
      <name val="Wingdings 3"/>
      <family val="1"/>
      <charset val="2"/>
    </font>
    <font>
      <b/>
      <sz val="12"/>
      <color theme="0"/>
      <name val="Tahoma"/>
      <family val="2"/>
    </font>
    <font>
      <sz val="14"/>
      <color theme="0"/>
      <name val="Tahoma"/>
      <family val="2"/>
    </font>
    <font>
      <b/>
      <sz val="20"/>
      <color theme="1"/>
      <name val="Wingdings"/>
      <charset val="2"/>
    </font>
    <font>
      <i/>
      <sz val="9"/>
      <color theme="1"/>
      <name val="Tahoma"/>
      <family val="2"/>
    </font>
    <font>
      <sz val="14"/>
      <color rgb="FFFF0000"/>
      <name val="Tahoma"/>
      <family val="2"/>
    </font>
    <font>
      <b/>
      <sz val="12"/>
      <color theme="1"/>
      <name val="Tahoma"/>
      <family val="2"/>
    </font>
    <font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4" fillId="0" borderId="0" applyNumberFormat="0" applyFill="0" applyBorder="0" applyAlignment="0" applyProtection="0"/>
  </cellStyleXfs>
  <cellXfs count="35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11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8" fontId="12" fillId="3" borderId="0" xfId="1" applyNumberFormat="1" applyFont="1" applyFill="1" applyAlignment="1">
      <alignment horizontal="center" vertical="center" wrapText="1"/>
    </xf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8" fillId="0" borderId="1" xfId="2" applyNumberFormat="1" applyFont="1" applyFill="1" applyBorder="1" applyAlignment="1" applyProtection="1">
      <alignment horizontal="center" vertical="center" wrapText="1"/>
    </xf>
    <xf numFmtId="165" fontId="4" fillId="7" borderId="1" xfId="2" applyNumberFormat="1" applyFont="1" applyFill="1" applyBorder="1" applyAlignment="1" applyProtection="1">
      <alignment horizontal="center" vertical="center" wrapText="1"/>
    </xf>
    <xf numFmtId="0" fontId="4" fillId="0" borderId="0" xfId="2" applyNumberFormat="1" applyFont="1" applyFill="1" applyBorder="1" applyAlignment="1" applyProtection="1">
      <alignment horizontal="center" vertical="center" wrapText="1"/>
    </xf>
    <xf numFmtId="167" fontId="9" fillId="4" borderId="1" xfId="2" applyNumberFormat="1" applyFont="1" applyFill="1" applyBorder="1" applyAlignment="1" applyProtection="1">
      <alignment horizontal="center" vertical="center" wrapText="1"/>
    </xf>
    <xf numFmtId="166" fontId="9" fillId="4" borderId="1" xfId="2" applyNumberFormat="1" applyFont="1" applyFill="1" applyBorder="1" applyAlignment="1" applyProtection="1">
      <alignment horizontal="center" vertical="center" wrapText="1"/>
    </xf>
    <xf numFmtId="0" fontId="4" fillId="6" borderId="0" xfId="2" applyNumberFormat="1" applyFont="1" applyFill="1" applyBorder="1" applyAlignment="1" applyProtection="1">
      <alignment horizontal="center" vertical="center" wrapText="1"/>
    </xf>
    <xf numFmtId="0" fontId="8" fillId="0" borderId="0" xfId="2" applyNumberFormat="1" applyFont="1" applyFill="1" applyBorder="1" applyAlignment="1" applyProtection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11" fontId="7" fillId="0" borderId="1" xfId="0" applyNumberFormat="1" applyFont="1" applyBorder="1" applyAlignment="1">
      <alignment horizontal="center" vertical="center" wrapText="1"/>
    </xf>
    <xf numFmtId="167" fontId="9" fillId="3" borderId="1" xfId="2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2" applyNumberFormat="1" applyFont="1" applyFill="1" applyBorder="1" applyAlignment="1" applyProtection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10" borderId="0" xfId="0" applyFont="1" applyFill="1" applyAlignment="1">
      <alignment horizontal="center" vertical="center" wrapText="1"/>
    </xf>
    <xf numFmtId="164" fontId="19" fillId="5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65" fontId="6" fillId="11" borderId="1" xfId="2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64" fontId="22" fillId="2" borderId="1" xfId="0" applyNumberFormat="1" applyFont="1" applyFill="1" applyBorder="1" applyAlignment="1">
      <alignment horizontal="center" vertical="center" wrapText="1"/>
    </xf>
    <xf numFmtId="0" fontId="8" fillId="2" borderId="1" xfId="2" applyNumberFormat="1" applyFont="1" applyFill="1" applyBorder="1" applyAlignment="1" applyProtection="1">
      <alignment horizontal="center" vertical="center" wrapText="1"/>
    </xf>
    <xf numFmtId="169" fontId="8" fillId="0" borderId="1" xfId="2" applyNumberFormat="1" applyFont="1" applyFill="1" applyBorder="1" applyAlignment="1" applyProtection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6" borderId="0" xfId="0" applyFont="1" applyFill="1" applyAlignment="1">
      <alignment horizontal="center" vertical="center" wrapText="1"/>
    </xf>
    <xf numFmtId="0" fontId="24" fillId="0" borderId="0" xfId="3"/>
  </cellXfs>
  <cellStyles count="4">
    <cellStyle name="Κανονικό" xfId="0" builtinId="0"/>
    <cellStyle name="Κανονικό 2" xfId="2"/>
    <cellStyle name="Ποσοστό" xfId="1" builtinId="5"/>
    <cellStyle name="Υπερ-σύνδεση" xfId="3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561975</xdr:colOff>
      <xdr:row>1</xdr:row>
      <xdr:rowOff>104775</xdr:rowOff>
    </xdr:from>
    <xdr:to>
      <xdr:col>17</xdr:col>
      <xdr:colOff>247650</xdr:colOff>
      <xdr:row>43</xdr:row>
      <xdr:rowOff>161924</xdr:rowOff>
    </xdr:to>
    <xdr:sp macro="" textlink="">
      <xdr:nvSpPr>
        <xdr:cNvPr id="2" name="TextBox 1"/>
        <xdr:cNvSpPr txBox="1"/>
      </xdr:nvSpPr>
      <xdr:spPr>
        <a:xfrm>
          <a:off x="1171575" y="295275"/>
          <a:ext cx="9439275" cy="80581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l-G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Υπολογισμοί στη Ιοντική Ισορροπία με /  χωρίς  προσεγγίσεις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l-G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l-G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Γεια χαρά σε όλους τους συναδέλφους/μαθητές, αναρτώ ένα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XL </a:t>
          </a:r>
          <a:r>
            <a:rPr lang="el-G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αρχείο το οποίο επιτρέπει: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l-G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Να γίνονται υπολογισμοί για την εύρεση του ακριβούς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pH</a:t>
          </a:r>
          <a:r>
            <a:rPr lang="el-G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&amp;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pOH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l-G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καθώς και του βαθμού ιοντισμού (</a:t>
          </a:r>
          <a:r>
            <a:rPr lang="el-G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α</a:t>
          </a:r>
          <a:r>
            <a:rPr lang="el-G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σε  διάφορες περιπτώσεις μονοπρωτικών οξέων (ασθενών ή ισχυρών) καθώς και των αντίστοιχων βάσεων σε υδατικά διαλύματα.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l-G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Να λαμβάνεται υπόψιν και ο αυτοϊοντισμός του νερού.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l-G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Να γίνεται σύγκριση και εύρεση του </a:t>
          </a:r>
          <a:r>
            <a:rPr lang="el-G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 σφάλματος</a:t>
          </a:r>
          <a:r>
            <a:rPr lang="el-G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στους υπολογισμούς με / χωρίς προσέγγιση.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l-G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Να γίνεται έλεγχος αν ισχύουν οι προσεγγίσεις του σχολικού βιβλίου.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l-G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l-G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Πιο συγκεκριμένα στο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XL </a:t>
          </a:r>
          <a:r>
            <a:rPr lang="el-G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αρχείο </a:t>
          </a:r>
          <a:r>
            <a:rPr lang="el-G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Ylikonet pH,  </a:t>
          </a:r>
          <a:r>
            <a:rPr lang="el-G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μπορούμε στο φύλλο ‘ΟΞΥ’: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l-G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Να ορίσουμε την τιμή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l-G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του οξέος </a:t>
          </a:r>
          <a:r>
            <a:rPr lang="el-G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[Κελί Β2].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l-G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Να ορίσουμε την τιμή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el-G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(αρχική συγκέντρωση του οξέος) </a:t>
          </a:r>
          <a:r>
            <a:rPr lang="el-G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[Κελί Β3].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l-G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Να ορίσουμε την τιμή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pK</a:t>
          </a:r>
          <a:r>
            <a:rPr lang="en-US" sz="110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l-G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[Κελί Β14].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l-G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l-G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Έπειτα γίνονται οι διάφοροι υπολογισμοί αυτόματα: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pH </a:t>
          </a:r>
          <a:r>
            <a:rPr lang="el-G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τελικού διαλύματος (χωρίς προσέγγιση και λαμβάνοντας υπόψιν τον αυτοϊοντισμό του νερού.</a:t>
          </a:r>
          <a:r>
            <a:rPr lang="el-G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[Κελί Β28].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pH </a:t>
          </a:r>
          <a:r>
            <a:rPr lang="el-G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τελικού διαλύματος (με προσέγγιση και χωρίς να λάβουμε υπόψιν τον αυτοϊοντισμό του νερού.</a:t>
          </a:r>
          <a:r>
            <a:rPr lang="el-G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[Κελί Ε8].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l-G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Σύγκριση και εύρεση του % σφάλματος στους υπολογισμούς με / χωρίς προσέγγιση.</a:t>
          </a:r>
          <a:r>
            <a:rPr lang="el-G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[Κελί Η2].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pOH </a:t>
          </a:r>
          <a:r>
            <a:rPr lang="el-G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τελικού διαλύματος (χωρίς προσέγγιση και λαμβάνοντας υπόψιν τον αυτοϊοντισμό του νερού.</a:t>
          </a:r>
          <a:r>
            <a:rPr lang="el-G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[Κελί Β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16</a:t>
          </a:r>
          <a:r>
            <a:rPr lang="el-G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].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pOH </a:t>
          </a:r>
          <a:r>
            <a:rPr lang="el-G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τελικού διαλύματος (με προσέγγιση και χωρίς να λάβουμε υπόψιν τον αυτοϊοντισμό του νερού.</a:t>
          </a:r>
          <a:r>
            <a:rPr lang="el-G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[Κελί Ε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el-G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].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l-G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Βαθμός ιοντισμού (</a:t>
          </a:r>
          <a:r>
            <a:rPr lang="el-G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α</a:t>
          </a:r>
          <a:r>
            <a:rPr lang="el-G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(χωρίς προσέγγιση)</a:t>
          </a:r>
          <a:r>
            <a:rPr lang="el-G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[Κελί Β13].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l-G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Βαθμός ιοντισμού (</a:t>
          </a:r>
          <a:r>
            <a:rPr lang="el-G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α</a:t>
          </a:r>
          <a:r>
            <a:rPr lang="el-G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(με προσέγγιση)</a:t>
          </a:r>
          <a:r>
            <a:rPr lang="el-G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[Κελί Ε9].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l-G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l-G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Για παράδειγμα στην περίπτωση ασθενούς μονοπρωτικού οξέος (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1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l-G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=10</a:t>
          </a:r>
          <a:r>
            <a:rPr lang="el-GR" sz="11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-5</a:t>
          </a:r>
          <a:r>
            <a:rPr lang="el-G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&amp;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el-G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=0,1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lang="el-G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η τιμή του % σφάλματος στους υπολογισμούς με / χωρίς προσέγγιση είναι ίση με </a:t>
          </a:r>
          <a:r>
            <a:rPr lang="el-G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-0,072 %.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l-G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l-G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Όλα τα έγχρωμα κελιά συμπληρώνονται αυτόματα. 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l-G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Σε ορισμένες παραμέτρους υπάρχουν πολλά δεκαδικά ψηφία για μεγαλύτερη ακρίβεια.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l-G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Μπορείτε να πειραματιστείτε με το περιεχόμενο των εντολών των κελιών και να τις αλλάξετε όπως σας ταιριάζουν.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l-G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Μπορείτε να αλλάξετε τον αριθμό στα δεκαδικά ψηφία για μεγαλύτερη ακρίβεια.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l-G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Η αριθμητική έκφραση π.χ.  1,00E-05 αντιστοιχεί στο 10</a:t>
          </a:r>
          <a:r>
            <a:rPr lang="el-GR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-5</a:t>
          </a:r>
          <a:r>
            <a:rPr lang="el-G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l-G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l-G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Αντίστοιχα  μπορούμε να εργαστούμε για την περίπτωση των βάσεων στο φύλλο εργασίας </a:t>
          </a:r>
          <a:r>
            <a:rPr lang="el-G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‘ΒΑΣΗ’.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l-G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Δίνεται και ένα αρχείο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pdf </a:t>
          </a:r>
          <a:r>
            <a:rPr lang="el-G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‘Ιοντική Ισορροπία με και χωρίς προσεγγίσεις για παράδειγμα’</a:t>
          </a:r>
          <a:r>
            <a:rPr lang="el-G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για μερικές έτοιμες εφαρμογές παραδείγματα.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l-G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Μπορούμε έτσι να δοκιμάζουμε το πόσο ισχύουν ή όχι η προσεγγίσεις και πόσο σωστά είναι τα αποτελέσματα μας, είτε είμαστε καθηγητές είτε μαθητές.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l-G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l-G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Κάλο Σαββατοκύριακο με Υγεία σε όλους !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l-G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l-G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l-G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ZlkY5bcx-YfXb-Dmk4M4Vp0Ue4n5_1N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B15" sqref="B15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zoomScale="70" zoomScaleNormal="70" workbookViewId="0">
      <selection activeCell="H2" sqref="H2"/>
    </sheetView>
  </sheetViews>
  <sheetFormatPr defaultRowHeight="14.25" x14ac:dyDescent="0.25"/>
  <cols>
    <col min="1" max="1" width="26.28515625" style="4" bestFit="1" customWidth="1"/>
    <col min="2" max="2" width="11.5703125" style="4" bestFit="1" customWidth="1"/>
    <col min="3" max="3" width="2.42578125" style="2" customWidth="1"/>
    <col min="4" max="4" width="7.85546875" style="4" bestFit="1" customWidth="1"/>
    <col min="5" max="5" width="16" style="4" bestFit="1" customWidth="1"/>
    <col min="6" max="6" width="3" style="2" customWidth="1"/>
    <col min="7" max="7" width="16.140625" style="4" bestFit="1" customWidth="1"/>
    <col min="8" max="8" width="19.28515625" style="4" bestFit="1" customWidth="1"/>
    <col min="9" max="9" width="3.42578125" style="2" customWidth="1"/>
    <col min="10" max="10" width="3.42578125" style="4" bestFit="1" customWidth="1"/>
    <col min="11" max="11" width="20.140625" style="4" bestFit="1" customWidth="1"/>
    <col min="12" max="12" width="9.140625" style="4" bestFit="1" customWidth="1"/>
    <col min="13" max="13" width="18.85546875" style="20" bestFit="1" customWidth="1"/>
    <col min="14" max="16384" width="9.140625" style="4"/>
  </cols>
  <sheetData>
    <row r="1" spans="1:13" s="32" customFormat="1" ht="75" x14ac:dyDescent="0.25">
      <c r="A1" s="24" t="s">
        <v>18</v>
      </c>
      <c r="C1" s="33"/>
      <c r="E1" s="24" t="s">
        <v>17</v>
      </c>
      <c r="F1" s="33"/>
      <c r="H1" s="24" t="s">
        <v>19</v>
      </c>
      <c r="I1" s="33"/>
      <c r="K1" s="24" t="s">
        <v>20</v>
      </c>
    </row>
    <row r="2" spans="1:13" ht="17.25" x14ac:dyDescent="0.25">
      <c r="A2" s="1" t="s">
        <v>14</v>
      </c>
      <c r="B2" s="15">
        <v>1.0000000000000001E-5</v>
      </c>
      <c r="D2" s="1" t="s">
        <v>3</v>
      </c>
      <c r="E2" s="3">
        <f>B2</f>
        <v>1.0000000000000001E-5</v>
      </c>
      <c r="G2" s="1" t="s">
        <v>10</v>
      </c>
      <c r="H2" s="5">
        <f>(E8-B28)/B28</f>
        <v>-7.2329612245592876E-4</v>
      </c>
    </row>
    <row r="3" spans="1:13" ht="44.25" x14ac:dyDescent="0.25">
      <c r="A3" s="1" t="s">
        <v>0</v>
      </c>
      <c r="B3" s="15">
        <v>0.1</v>
      </c>
      <c r="D3" s="1" t="s">
        <v>0</v>
      </c>
      <c r="E3" s="3">
        <f>B3</f>
        <v>0.1</v>
      </c>
      <c r="J3" s="1" t="s">
        <v>14</v>
      </c>
      <c r="K3" s="15">
        <v>0.10000000000000002</v>
      </c>
      <c r="L3" s="23" t="s">
        <v>21</v>
      </c>
      <c r="M3" s="21" t="s">
        <v>13</v>
      </c>
    </row>
    <row r="4" spans="1:13" ht="42.75" x14ac:dyDescent="0.25">
      <c r="A4" s="6" t="s">
        <v>9</v>
      </c>
      <c r="B4" s="26" t="s">
        <v>23</v>
      </c>
      <c r="D4" s="1" t="s">
        <v>1</v>
      </c>
      <c r="E4" s="3">
        <f>E2/E3</f>
        <v>1E-4</v>
      </c>
      <c r="G4" s="17" t="s">
        <v>33</v>
      </c>
      <c r="H4" s="14" t="str">
        <f>IF(E4&lt;=0.01,"OK, ισχύουν οι προσεγγίσεις του σχολικού βιβλίου !","ΠΡΟΣΟΧΗ ! Δεν ισχύουν οι προσεγγίσεις του σχολικού βιβλίου")</f>
        <v>OK, ισχύουν οι προσεγγίσεις του σχολικού βιβλίου !</v>
      </c>
      <c r="J4" s="1" t="s">
        <v>0</v>
      </c>
      <c r="K4" s="15">
        <v>0.2</v>
      </c>
    </row>
    <row r="5" spans="1:13" x14ac:dyDescent="0.25">
      <c r="A5" s="7" t="s">
        <v>2</v>
      </c>
      <c r="B5" s="31">
        <v>1</v>
      </c>
      <c r="D5" s="9"/>
      <c r="E5" s="9"/>
    </row>
    <row r="6" spans="1:13" ht="57" x14ac:dyDescent="0.25">
      <c r="A6" s="7" t="s">
        <v>5</v>
      </c>
      <c r="B6" s="3">
        <f>B2</f>
        <v>1.0000000000000001E-5</v>
      </c>
      <c r="D6" s="1" t="s">
        <v>8</v>
      </c>
      <c r="E6" s="10">
        <f>SQRT(E2*E3)</f>
        <v>1E-3</v>
      </c>
      <c r="G6" s="17" t="s">
        <v>32</v>
      </c>
      <c r="H6" s="19" t="str">
        <f>IF(B11&gt;=0.000001,"OK, να μη ληφθεί υπόψιν ο αυτοϊοντισμός του νερού !","ΠΡΟΣΟΧΗ ! Να ληφθεί υπόψιν και ο αυτοϊοντισμός του νερού")</f>
        <v>OK, να μη ληφθεί υπόψιν ο αυτοϊοντισμός του νερού !</v>
      </c>
      <c r="J6" s="1" t="s">
        <v>14</v>
      </c>
      <c r="K6" s="15">
        <v>1.0000000000000001E-5</v>
      </c>
      <c r="L6" s="23" t="s">
        <v>21</v>
      </c>
      <c r="M6" s="22" t="s">
        <v>15</v>
      </c>
    </row>
    <row r="7" spans="1:13" x14ac:dyDescent="0.25">
      <c r="A7" s="7" t="s">
        <v>6</v>
      </c>
      <c r="B7" s="3">
        <f>-B2*B3</f>
        <v>-1.0000000000000002E-6</v>
      </c>
      <c r="J7" s="1" t="s">
        <v>0</v>
      </c>
      <c r="K7" s="15">
        <v>0.1</v>
      </c>
    </row>
    <row r="8" spans="1:13" ht="18" x14ac:dyDescent="0.25">
      <c r="A8" s="7" t="s">
        <v>11</v>
      </c>
      <c r="B8" s="11">
        <f>(B6*B6)-(4*B5*B7)</f>
        <v>4.0001000000000009E-6</v>
      </c>
      <c r="D8" s="17" t="s">
        <v>4</v>
      </c>
      <c r="E8" s="25">
        <f>-LOG(E6)</f>
        <v>3</v>
      </c>
    </row>
    <row r="9" spans="1:13" ht="44.25" x14ac:dyDescent="0.25">
      <c r="A9" s="7" t="s">
        <v>12</v>
      </c>
      <c r="B9" s="11">
        <f>SQRT(B8)</f>
        <v>2.000024999843752E-3</v>
      </c>
      <c r="D9" s="7" t="s">
        <v>2</v>
      </c>
      <c r="E9" s="5">
        <f>E6/E3</f>
        <v>0.01</v>
      </c>
      <c r="J9" s="1" t="s">
        <v>14</v>
      </c>
      <c r="K9" s="15">
        <v>9.9999999999999995E-8</v>
      </c>
      <c r="L9" s="23" t="s">
        <v>21</v>
      </c>
      <c r="M9" s="22" t="s">
        <v>15</v>
      </c>
    </row>
    <row r="10" spans="1:13" x14ac:dyDescent="0.25">
      <c r="A10" s="7" t="s">
        <v>7</v>
      </c>
      <c r="B10" s="10">
        <f>(-B6+SQRT(B8))/(2*B5)</f>
        <v>9.9501249992187601E-4</v>
      </c>
      <c r="C10" s="12"/>
      <c r="F10" s="12"/>
      <c r="I10" s="12"/>
      <c r="J10" s="1" t="s">
        <v>0</v>
      </c>
      <c r="K10" s="15">
        <v>0.1</v>
      </c>
    </row>
    <row r="11" spans="1:13" ht="17.25" x14ac:dyDescent="0.25">
      <c r="A11" s="17" t="s">
        <v>16</v>
      </c>
      <c r="B11" s="16">
        <f>B10</f>
        <v>9.9501249992187601E-4</v>
      </c>
      <c r="D11" s="17" t="s">
        <v>26</v>
      </c>
      <c r="E11" s="30">
        <f>B15</f>
        <v>14</v>
      </c>
    </row>
    <row r="12" spans="1:13" ht="44.25" x14ac:dyDescent="0.25">
      <c r="A12" s="17" t="s">
        <v>4</v>
      </c>
      <c r="B12" s="25">
        <f>-LOG(B10)</f>
        <v>3.0021714633618162</v>
      </c>
      <c r="C12" s="12"/>
      <c r="D12" s="17" t="s">
        <v>25</v>
      </c>
      <c r="E12" s="29">
        <f>E11-E8</f>
        <v>11</v>
      </c>
      <c r="F12" s="12"/>
      <c r="I12" s="12"/>
      <c r="J12" s="1" t="s">
        <v>14</v>
      </c>
      <c r="K12" s="15">
        <v>1000000000</v>
      </c>
      <c r="L12" s="23" t="s">
        <v>21</v>
      </c>
      <c r="M12" s="21" t="s">
        <v>13</v>
      </c>
    </row>
    <row r="13" spans="1:13" x14ac:dyDescent="0.25">
      <c r="A13" s="18" t="s">
        <v>2</v>
      </c>
      <c r="B13" s="5">
        <f>B10/B3</f>
        <v>9.9501249992187592E-3</v>
      </c>
      <c r="C13" s="12"/>
      <c r="E13" s="9"/>
      <c r="F13" s="12"/>
      <c r="I13" s="12"/>
      <c r="J13" s="1" t="s">
        <v>0</v>
      </c>
      <c r="K13" s="15">
        <v>0.1</v>
      </c>
      <c r="M13" s="28" t="s">
        <v>27</v>
      </c>
    </row>
    <row r="14" spans="1:13" x14ac:dyDescent="0.25">
      <c r="A14" s="13"/>
      <c r="B14" s="9"/>
      <c r="C14" s="12"/>
      <c r="D14" s="9"/>
      <c r="E14" s="9"/>
      <c r="F14" s="12"/>
      <c r="I14" s="12"/>
    </row>
    <row r="15" spans="1:13" ht="17.25" x14ac:dyDescent="0.25">
      <c r="A15" s="17" t="s">
        <v>26</v>
      </c>
      <c r="B15" s="7">
        <v>14</v>
      </c>
    </row>
    <row r="16" spans="1:13" ht="18" x14ac:dyDescent="0.25">
      <c r="A16" s="17" t="s">
        <v>25</v>
      </c>
      <c r="B16" s="29">
        <f>B15-B12</f>
        <v>10.997828536638185</v>
      </c>
    </row>
    <row r="18" spans="1:9" s="4" customFormat="1" x14ac:dyDescent="0.25">
      <c r="A18" s="1" t="s">
        <v>29</v>
      </c>
      <c r="C18" s="2"/>
      <c r="F18" s="2"/>
      <c r="I18" s="2"/>
    </row>
    <row r="19" spans="1:9" s="4" customFormat="1" ht="15.75" x14ac:dyDescent="0.25">
      <c r="A19" s="6" t="s">
        <v>9</v>
      </c>
      <c r="C19" s="2"/>
      <c r="F19" s="2"/>
      <c r="I19" s="2"/>
    </row>
    <row r="20" spans="1:9" s="4" customFormat="1" ht="25.5" x14ac:dyDescent="0.25">
      <c r="A20" s="26" t="s">
        <v>23</v>
      </c>
      <c r="C20" s="2"/>
      <c r="F20" s="2"/>
      <c r="I20" s="2"/>
    </row>
    <row r="21" spans="1:9" s="4" customFormat="1" x14ac:dyDescent="0.25">
      <c r="A21" s="7" t="s">
        <v>2</v>
      </c>
      <c r="B21" s="31">
        <v>1</v>
      </c>
      <c r="C21" s="2"/>
      <c r="F21" s="2"/>
      <c r="I21" s="2"/>
    </row>
    <row r="22" spans="1:9" s="4" customFormat="1" x14ac:dyDescent="0.25">
      <c r="A22" s="7" t="s">
        <v>5</v>
      </c>
      <c r="B22" s="3">
        <f>B11</f>
        <v>9.9501249992187601E-4</v>
      </c>
      <c r="C22" s="2"/>
      <c r="F22" s="2"/>
      <c r="I22" s="2"/>
    </row>
    <row r="23" spans="1:9" s="4" customFormat="1" x14ac:dyDescent="0.25">
      <c r="A23" s="7" t="s">
        <v>6</v>
      </c>
      <c r="B23" s="3">
        <f>-1*(10^(-B15))</f>
        <v>-1E-14</v>
      </c>
      <c r="C23" s="2"/>
      <c r="F23" s="2"/>
      <c r="I23" s="2"/>
    </row>
    <row r="24" spans="1:9" s="4" customFormat="1" x14ac:dyDescent="0.25">
      <c r="A24" s="7" t="s">
        <v>11</v>
      </c>
      <c r="B24" s="11">
        <f>(B22*B22)-(4*B21*B23)</f>
        <v>9.9004991500078135E-7</v>
      </c>
      <c r="C24" s="2"/>
      <c r="F24" s="2"/>
      <c r="I24" s="2"/>
    </row>
    <row r="25" spans="1:9" s="4" customFormat="1" x14ac:dyDescent="0.25">
      <c r="A25" s="7" t="s">
        <v>12</v>
      </c>
      <c r="B25" s="11">
        <f>SQRT(B24)</f>
        <v>9.9501252002212582E-4</v>
      </c>
      <c r="C25" s="2"/>
      <c r="F25" s="2"/>
      <c r="I25" s="2"/>
    </row>
    <row r="26" spans="1:9" s="4" customFormat="1" x14ac:dyDescent="0.25">
      <c r="A26" s="7" t="s">
        <v>7</v>
      </c>
      <c r="B26" s="10">
        <f>(-B22+SQRT(B24))/(2*B21)</f>
        <v>1.0050124903300539E-11</v>
      </c>
      <c r="C26" s="2"/>
      <c r="F26" s="2"/>
      <c r="I26" s="2"/>
    </row>
    <row r="27" spans="1:9" s="4" customFormat="1" ht="17.25" x14ac:dyDescent="0.25">
      <c r="A27" s="17" t="s">
        <v>30</v>
      </c>
      <c r="B27" s="16">
        <f>B11+B26</f>
        <v>9.9501250997200081E-4</v>
      </c>
      <c r="C27" s="2"/>
      <c r="F27" s="2"/>
      <c r="I27" s="2"/>
    </row>
    <row r="28" spans="1:9" s="4" customFormat="1" ht="18" x14ac:dyDescent="0.25">
      <c r="A28" s="17" t="s">
        <v>4</v>
      </c>
      <c r="B28" s="25">
        <f>-LOG(B27)</f>
        <v>3.0021714589752246</v>
      </c>
      <c r="C28" s="2"/>
      <c r="F28" s="2"/>
      <c r="I28" s="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zoomScale="85" zoomScaleNormal="85" workbookViewId="0"/>
  </sheetViews>
  <sheetFormatPr defaultColWidth="14.85546875" defaultRowHeight="14.25" x14ac:dyDescent="0.25"/>
  <cols>
    <col min="1" max="1" width="20" style="4" bestFit="1" customWidth="1"/>
    <col min="2" max="2" width="11.85546875" style="4" bestFit="1" customWidth="1"/>
    <col min="3" max="3" width="2.140625" style="2" customWidth="1"/>
    <col min="4" max="4" width="7.140625" style="4" bestFit="1" customWidth="1"/>
    <col min="5" max="5" width="16.42578125" style="4" bestFit="1" customWidth="1"/>
    <col min="6" max="6" width="2.5703125" style="2" customWidth="1"/>
    <col min="7" max="7" width="14.7109375" style="4" bestFit="1" customWidth="1"/>
    <col min="8" max="8" width="26.85546875" style="4" bestFit="1" customWidth="1"/>
    <col min="9" max="9" width="2.42578125" style="2" customWidth="1"/>
    <col min="10" max="10" width="3.140625" style="4" bestFit="1" customWidth="1"/>
    <col min="11" max="11" width="20.7109375" style="4" bestFit="1" customWidth="1"/>
    <col min="12" max="12" width="9" style="4" bestFit="1" customWidth="1"/>
    <col min="13" max="13" width="14.7109375" style="20" bestFit="1" customWidth="1"/>
    <col min="14" max="16384" width="14.85546875" style="4"/>
  </cols>
  <sheetData>
    <row r="1" spans="1:13" s="32" customFormat="1" ht="75" x14ac:dyDescent="0.25">
      <c r="A1" s="24" t="s">
        <v>18</v>
      </c>
      <c r="C1" s="33"/>
      <c r="E1" s="24" t="s">
        <v>17</v>
      </c>
      <c r="F1" s="33"/>
      <c r="H1" s="24" t="s">
        <v>19</v>
      </c>
      <c r="I1" s="33"/>
      <c r="K1" s="24" t="s">
        <v>20</v>
      </c>
    </row>
    <row r="2" spans="1:13" ht="17.25" x14ac:dyDescent="0.25">
      <c r="A2" s="1" t="s">
        <v>22</v>
      </c>
      <c r="B2" s="15">
        <v>1.0000000000000001E-5</v>
      </c>
      <c r="D2" s="1" t="s">
        <v>3</v>
      </c>
      <c r="E2" s="3">
        <f>B2</f>
        <v>1.0000000000000001E-5</v>
      </c>
      <c r="G2" s="1" t="s">
        <v>10</v>
      </c>
      <c r="H2" s="5">
        <f>(E11-B28)/B28</f>
        <v>1.9704380490241625E-4</v>
      </c>
    </row>
    <row r="3" spans="1:13" ht="44.25" x14ac:dyDescent="0.25">
      <c r="A3" s="1" t="s">
        <v>0</v>
      </c>
      <c r="B3" s="15">
        <v>0.1</v>
      </c>
      <c r="D3" s="1" t="s">
        <v>0</v>
      </c>
      <c r="E3" s="3">
        <f>B3</f>
        <v>0.1</v>
      </c>
      <c r="J3" s="1" t="s">
        <v>22</v>
      </c>
      <c r="K3" s="15">
        <v>0.10000000000000002</v>
      </c>
      <c r="L3" s="23" t="s">
        <v>21</v>
      </c>
      <c r="M3" s="21" t="s">
        <v>13</v>
      </c>
    </row>
    <row r="4" spans="1:13" ht="42.75" x14ac:dyDescent="0.25">
      <c r="A4" s="6" t="s">
        <v>9</v>
      </c>
      <c r="B4" s="26" t="s">
        <v>23</v>
      </c>
      <c r="D4" s="1" t="s">
        <v>1</v>
      </c>
      <c r="E4" s="3">
        <f>E2/E3</f>
        <v>1E-4</v>
      </c>
      <c r="G4" s="17" t="s">
        <v>34</v>
      </c>
      <c r="H4" s="14" t="str">
        <f>IF(E4&lt;=0.01,"OK, ισχύουν οι προσεγγίσεις του σχολικού βιβλίου !","ΠΡΟΣΟΧΗ ! Δεν ισχύουν οι προσεγγίσεις του σχολικού βιβλίου")</f>
        <v>OK, ισχύουν οι προσεγγίσεις του σχολικού βιβλίου !</v>
      </c>
      <c r="J4" s="1" t="s">
        <v>0</v>
      </c>
      <c r="K4" s="15">
        <v>0.2</v>
      </c>
    </row>
    <row r="5" spans="1:13" x14ac:dyDescent="0.25">
      <c r="A5" s="7" t="s">
        <v>2</v>
      </c>
      <c r="B5" s="8">
        <v>1</v>
      </c>
      <c r="D5" s="9"/>
      <c r="E5" s="9"/>
    </row>
    <row r="6" spans="1:13" ht="44.25" x14ac:dyDescent="0.25">
      <c r="A6" s="7" t="s">
        <v>5</v>
      </c>
      <c r="B6" s="3">
        <f>B2</f>
        <v>1.0000000000000001E-5</v>
      </c>
      <c r="D6" s="17" t="s">
        <v>24</v>
      </c>
      <c r="E6" s="10">
        <f>SQRT(E2*E3)</f>
        <v>1E-3</v>
      </c>
      <c r="G6" s="17" t="s">
        <v>35</v>
      </c>
      <c r="H6" s="19" t="str">
        <f>IF(B11&gt;=0.000001,"OK, να μη ληφθεί υπόψιν ο αυτοϊοντισμός του νερού !","ΠΡΟΣΟΧΗ ! Να ληφθεί υπόψιν και ο αυτοϊοντισμός του νερού")</f>
        <v>OK, να μη ληφθεί υπόψιν ο αυτοϊοντισμός του νερού !</v>
      </c>
      <c r="J6" s="1" t="s">
        <v>22</v>
      </c>
      <c r="K6" s="15">
        <v>1.0000000000000001E-5</v>
      </c>
      <c r="L6" s="23" t="s">
        <v>21</v>
      </c>
      <c r="M6" s="22" t="s">
        <v>15</v>
      </c>
    </row>
    <row r="7" spans="1:13" x14ac:dyDescent="0.25">
      <c r="A7" s="7" t="s">
        <v>6</v>
      </c>
      <c r="B7" s="3">
        <f>-B2*B3</f>
        <v>-1.0000000000000002E-6</v>
      </c>
      <c r="J7" s="1" t="s">
        <v>0</v>
      </c>
      <c r="K7" s="15">
        <v>0.1</v>
      </c>
    </row>
    <row r="8" spans="1:13" ht="18" x14ac:dyDescent="0.25">
      <c r="A8" s="7" t="s">
        <v>11</v>
      </c>
      <c r="B8" s="11">
        <f>(B6*B6)-(4*B5*B7)</f>
        <v>4.0001000000000009E-6</v>
      </c>
      <c r="D8" s="17" t="s">
        <v>25</v>
      </c>
      <c r="E8" s="25">
        <f>-LOG(E6)</f>
        <v>3</v>
      </c>
    </row>
    <row r="9" spans="1:13" ht="44.25" x14ac:dyDescent="0.25">
      <c r="A9" s="7" t="s">
        <v>12</v>
      </c>
      <c r="B9" s="11">
        <f>SQRT(B8)</f>
        <v>2.000024999843752E-3</v>
      </c>
      <c r="D9" s="7" t="s">
        <v>2</v>
      </c>
      <c r="E9" s="5">
        <f>E6/E3</f>
        <v>0.01</v>
      </c>
      <c r="J9" s="1" t="s">
        <v>22</v>
      </c>
      <c r="K9" s="15">
        <v>9.9999999999999995E-8</v>
      </c>
      <c r="L9" s="23" t="s">
        <v>21</v>
      </c>
      <c r="M9" s="22" t="s">
        <v>15</v>
      </c>
    </row>
    <row r="10" spans="1:13" ht="17.25" x14ac:dyDescent="0.25">
      <c r="A10" s="7" t="s">
        <v>7</v>
      </c>
      <c r="B10" s="10">
        <f>(-B6+SQRT(B8))/(2*B5)</f>
        <v>9.9501249992187601E-4</v>
      </c>
      <c r="C10" s="12"/>
      <c r="D10" s="17" t="s">
        <v>26</v>
      </c>
      <c r="E10" s="27">
        <f>B13</f>
        <v>14</v>
      </c>
      <c r="F10" s="12"/>
      <c r="I10" s="12"/>
      <c r="J10" s="1" t="s">
        <v>0</v>
      </c>
      <c r="K10" s="15">
        <v>0.1</v>
      </c>
    </row>
    <row r="11" spans="1:13" ht="18" x14ac:dyDescent="0.25">
      <c r="A11" s="17" t="s">
        <v>24</v>
      </c>
      <c r="B11" s="16">
        <f>B10</f>
        <v>9.9501249992187601E-4</v>
      </c>
      <c r="D11" s="17" t="s">
        <v>4</v>
      </c>
      <c r="E11" s="25">
        <f>E10-E8</f>
        <v>11</v>
      </c>
    </row>
    <row r="12" spans="1:13" ht="44.25" x14ac:dyDescent="0.25">
      <c r="A12" s="17" t="s">
        <v>25</v>
      </c>
      <c r="B12" s="27">
        <f>-LOG(B10)</f>
        <v>3.0021714633618162</v>
      </c>
      <c r="C12" s="12"/>
      <c r="E12" s="9"/>
      <c r="F12" s="12"/>
      <c r="I12" s="12"/>
      <c r="J12" s="1" t="s">
        <v>22</v>
      </c>
      <c r="K12" s="15">
        <v>100000000</v>
      </c>
      <c r="L12" s="23" t="s">
        <v>21</v>
      </c>
      <c r="M12" s="21" t="s">
        <v>13</v>
      </c>
    </row>
    <row r="13" spans="1:13" ht="17.25" x14ac:dyDescent="0.25">
      <c r="A13" s="17" t="s">
        <v>26</v>
      </c>
      <c r="B13" s="7">
        <v>14</v>
      </c>
      <c r="C13" s="12"/>
      <c r="E13" s="9"/>
      <c r="F13" s="12"/>
      <c r="I13" s="12"/>
      <c r="J13" s="1" t="s">
        <v>0</v>
      </c>
      <c r="K13" s="15">
        <v>1</v>
      </c>
      <c r="M13" s="28" t="s">
        <v>28</v>
      </c>
    </row>
    <row r="14" spans="1:13" ht="18" x14ac:dyDescent="0.25">
      <c r="A14" s="17" t="s">
        <v>4</v>
      </c>
      <c r="B14" s="25">
        <f>B13-B12</f>
        <v>10.997828536638185</v>
      </c>
      <c r="C14" s="12"/>
      <c r="E14" s="9"/>
      <c r="F14" s="12"/>
      <c r="I14" s="12"/>
    </row>
    <row r="15" spans="1:13" x14ac:dyDescent="0.25">
      <c r="A15" s="18" t="s">
        <v>2</v>
      </c>
      <c r="B15" s="5">
        <f>B10/B3</f>
        <v>9.9501249992187592E-3</v>
      </c>
      <c r="C15" s="12"/>
      <c r="D15" s="9"/>
      <c r="E15" s="9"/>
      <c r="F15" s="12"/>
      <c r="I15" s="12"/>
    </row>
    <row r="16" spans="1:13" x14ac:dyDescent="0.25">
      <c r="C16" s="12"/>
      <c r="D16" s="9"/>
      <c r="E16" s="9"/>
      <c r="F16" s="12"/>
      <c r="I16" s="12"/>
    </row>
    <row r="17" spans="1:9" s="4" customFormat="1" ht="28.5" x14ac:dyDescent="0.25">
      <c r="A17" s="1" t="s">
        <v>29</v>
      </c>
      <c r="C17" s="12"/>
      <c r="D17" s="9"/>
      <c r="E17" s="9"/>
      <c r="F17" s="12"/>
      <c r="I17" s="12"/>
    </row>
    <row r="18" spans="1:9" s="4" customFormat="1" ht="15.75" x14ac:dyDescent="0.25">
      <c r="A18" s="6" t="s">
        <v>9</v>
      </c>
      <c r="C18" s="12"/>
      <c r="D18" s="9"/>
      <c r="E18" s="9"/>
      <c r="F18" s="12"/>
      <c r="I18" s="12"/>
    </row>
    <row r="19" spans="1:9" s="4" customFormat="1" ht="25.5" x14ac:dyDescent="0.25">
      <c r="A19" s="26" t="s">
        <v>23</v>
      </c>
      <c r="C19" s="12"/>
      <c r="D19" s="9"/>
      <c r="E19" s="9"/>
      <c r="F19" s="12"/>
      <c r="I19" s="12"/>
    </row>
    <row r="20" spans="1:9" s="4" customFormat="1" x14ac:dyDescent="0.25">
      <c r="A20" s="7" t="s">
        <v>2</v>
      </c>
      <c r="B20" s="31">
        <v>1</v>
      </c>
      <c r="C20" s="12"/>
      <c r="D20" s="9"/>
      <c r="E20" s="9"/>
      <c r="F20" s="12"/>
      <c r="I20" s="12"/>
    </row>
    <row r="21" spans="1:9" s="4" customFormat="1" x14ac:dyDescent="0.25">
      <c r="A21" s="7" t="s">
        <v>5</v>
      </c>
      <c r="B21" s="3">
        <f>B10</f>
        <v>9.9501249992187601E-4</v>
      </c>
      <c r="C21" s="12"/>
      <c r="D21" s="9"/>
      <c r="E21" s="9"/>
      <c r="F21" s="12"/>
      <c r="I21" s="12"/>
    </row>
    <row r="22" spans="1:9" s="4" customFormat="1" x14ac:dyDescent="0.25">
      <c r="A22" s="7" t="s">
        <v>6</v>
      </c>
      <c r="B22" s="3">
        <f>-1*(10^(-B14))</f>
        <v>-1.00501249992187E-11</v>
      </c>
      <c r="C22" s="12"/>
      <c r="D22" s="9"/>
      <c r="E22" s="9"/>
      <c r="F22" s="12"/>
      <c r="I22" s="12"/>
    </row>
    <row r="23" spans="1:9" s="4" customFormat="1" x14ac:dyDescent="0.25">
      <c r="A23" s="7" t="s">
        <v>11</v>
      </c>
      <c r="B23" s="11">
        <f>(B21*B21)-(4*B20*B22)</f>
        <v>9.9009007550077832E-7</v>
      </c>
      <c r="C23" s="12"/>
      <c r="D23" s="9"/>
      <c r="E23" s="9"/>
      <c r="F23" s="12"/>
      <c r="I23" s="12"/>
    </row>
    <row r="24" spans="1:9" s="4" customFormat="1" x14ac:dyDescent="0.25">
      <c r="A24" s="7" t="s">
        <v>12</v>
      </c>
      <c r="B24" s="11">
        <f>SQRT(B23)</f>
        <v>9.9503270071931728E-4</v>
      </c>
      <c r="C24" s="12"/>
      <c r="D24" s="9"/>
      <c r="E24" s="9"/>
      <c r="F24" s="12"/>
      <c r="I24" s="12"/>
    </row>
    <row r="25" spans="1:9" s="4" customFormat="1" x14ac:dyDescent="0.25">
      <c r="A25" s="7" t="s">
        <v>7</v>
      </c>
      <c r="B25" s="10">
        <f>(-B21+SQRT(B23))/(2*B20)</f>
        <v>1.0100398720636235E-8</v>
      </c>
      <c r="C25" s="12"/>
      <c r="D25" s="9"/>
      <c r="E25" s="9"/>
      <c r="F25" s="12"/>
      <c r="I25" s="12"/>
    </row>
    <row r="26" spans="1:9" s="4" customFormat="1" ht="15.75" x14ac:dyDescent="0.25">
      <c r="A26" s="17" t="s">
        <v>31</v>
      </c>
      <c r="B26" s="16">
        <f>B10+B25</f>
        <v>9.9502260032059654E-4</v>
      </c>
      <c r="C26" s="12"/>
      <c r="D26" s="9"/>
      <c r="E26" s="9"/>
      <c r="F26" s="12"/>
      <c r="I26" s="12"/>
    </row>
    <row r="27" spans="1:9" s="4" customFormat="1" ht="18" x14ac:dyDescent="0.25">
      <c r="A27" s="17" t="s">
        <v>25</v>
      </c>
      <c r="B27" s="25">
        <f>-LOG(B26)</f>
        <v>3.0021670548491937</v>
      </c>
      <c r="C27" s="12"/>
      <c r="D27" s="9"/>
      <c r="E27" s="9"/>
      <c r="F27" s="12"/>
      <c r="I27" s="12"/>
    </row>
    <row r="28" spans="1:9" s="4" customFormat="1" ht="18" x14ac:dyDescent="0.25">
      <c r="A28" s="17" t="s">
        <v>4</v>
      </c>
      <c r="B28" s="25">
        <f>B13-B27</f>
        <v>10.997832945150806</v>
      </c>
      <c r="C28" s="12"/>
      <c r="D28" s="9"/>
      <c r="E28" s="9"/>
      <c r="F28" s="12"/>
      <c r="I28" s="12"/>
    </row>
    <row r="29" spans="1:9" x14ac:dyDescent="0.25">
      <c r="C29" s="12"/>
      <c r="D29" s="9"/>
      <c r="E29" s="9"/>
      <c r="F29" s="12"/>
      <c r="I29" s="12"/>
    </row>
    <row r="30" spans="1:9" x14ac:dyDescent="0.25">
      <c r="C30" s="12"/>
      <c r="D30" s="9"/>
      <c r="E30" s="9"/>
      <c r="F30" s="12"/>
      <c r="I30" s="12"/>
    </row>
    <row r="31" spans="1:9" x14ac:dyDescent="0.25">
      <c r="C31" s="12"/>
      <c r="D31" s="9"/>
      <c r="E31" s="9"/>
      <c r="F31" s="12"/>
      <c r="I31" s="12"/>
    </row>
    <row r="32" spans="1:9" x14ac:dyDescent="0.25">
      <c r="C32" s="12"/>
      <c r="D32" s="9"/>
      <c r="E32" s="9"/>
      <c r="F32" s="12"/>
      <c r="I32" s="1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5" x14ac:dyDescent="0.25"/>
  <cols>
    <col min="1" max="1" width="84" bestFit="1" customWidth="1"/>
  </cols>
  <sheetData>
    <row r="1" spans="1:1" x14ac:dyDescent="0.25">
      <c r="A1" s="34" t="s">
        <v>36</v>
      </c>
    </row>
  </sheetData>
  <hyperlinks>
    <hyperlink ref="A1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Οδηγίες</vt:lpstr>
      <vt:lpstr>ΟΞΥ</vt:lpstr>
      <vt:lpstr>ΒΑΣΗ</vt:lpstr>
      <vt:lpstr>αρχείο παράδειγμα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2022-01-28T21:19:46Z</dcterms:modified>
</cp:coreProperties>
</file>